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1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7" authorId="0">
      <text>
        <r>
          <rPr>
            <sz val="10"/>
            <rFont val="Arial"/>
            <family val="2"/>
          </rPr>
          <t>HOMME : 
(taille-100((taille-150)/4)
FEMME :  
(taille-100((taille-150)/2,5)</t>
        </r>
      </text>
    </comment>
    <comment ref="C19" authorId="0">
      <text>
        <r>
          <rPr>
            <sz val="10"/>
            <rFont val="Arial"/>
            <family val="2"/>
          </rPr>
          <t>(taille-100+(4xcirconférence poignet))/2</t>
        </r>
      </text>
    </comment>
    <comment ref="C21" authorId="0">
      <text>
        <r>
          <rPr>
            <sz val="10"/>
            <rFont val="Arial"/>
            <family val="2"/>
          </rPr>
          <t xml:space="preserve">Si morphologie « mince » : 
(taille-100+âge/10)x0,92
Si morphologie « normale » : 
(taille-100+âge/10)x0,9
Si morphologie « large » : 
(taille-100+âge/10)x0,9x1,1
 </t>
        </r>
      </text>
    </comment>
    <comment ref="C25" authorId="0">
      <text>
        <r>
          <rPr>
            <sz val="10"/>
            <rFont val="Arial"/>
            <family val="2"/>
          </rPr>
          <t xml:space="preserve">poids/(taille en mètre)² </t>
        </r>
      </text>
    </comment>
  </commentList>
</comments>
</file>

<file path=xl/sharedStrings.xml><?xml version="1.0" encoding="utf-8"?>
<sst xmlns="http://schemas.openxmlformats.org/spreadsheetml/2006/main" count="25" uniqueCount="23">
  <si>
    <t>LE POIDS IDEAL</t>
  </si>
  <si>
    <t>HOMME</t>
  </si>
  <si>
    <t>FEMME</t>
  </si>
  <si>
    <t>SEXE</t>
  </si>
  <si>
    <t>Mince</t>
  </si>
  <si>
    <t>TAILLE(cm)</t>
  </si>
  <si>
    <t>Normale</t>
  </si>
  <si>
    <t>Large</t>
  </si>
  <si>
    <t>POIDS(Kg)</t>
  </si>
  <si>
    <t>MORPHOLOGIE</t>
  </si>
  <si>
    <t>Tour poignet(cm)</t>
  </si>
  <si>
    <t>Age</t>
  </si>
  <si>
    <t>Poids idéal</t>
  </si>
  <si>
    <t>Methode :</t>
  </si>
  <si>
    <t>Loretz</t>
  </si>
  <si>
    <t>Monnerot-Dumaine</t>
  </si>
  <si>
    <t>Cref</t>
  </si>
  <si>
    <t>Moyenne</t>
  </si>
  <si>
    <t>IMC</t>
  </si>
  <si>
    <t>F : 22&gt;&lt;25</t>
  </si>
  <si>
    <t>H : 20&gt;&lt;22</t>
  </si>
  <si>
    <t>Contribution Charly42 (membres VO² cycling)</t>
  </si>
  <si>
    <t>Contribution Charly42 (membre VO² cycling)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</si>
</sst>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3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14</xdr:row>
      <xdr:rowOff>76200</xdr:rowOff>
    </xdr:from>
    <xdr:to>
      <xdr:col>4</xdr:col>
      <xdr:colOff>628650</xdr:colOff>
      <xdr:row>16</xdr:row>
      <xdr:rowOff>76200</xdr:rowOff>
    </xdr:to>
    <xdr:sp>
      <xdr:nvSpPr>
        <xdr:cNvPr id="1" name="Line 5"/>
        <xdr:cNvSpPr>
          <a:spLocks/>
        </xdr:cNvSpPr>
      </xdr:nvSpPr>
      <xdr:spPr>
        <a:xfrm flipH="1">
          <a:off x="2152650" y="2495550"/>
          <a:ext cx="1314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133350</xdr:rowOff>
    </xdr:from>
    <xdr:to>
      <xdr:col>4</xdr:col>
      <xdr:colOff>600075</xdr:colOff>
      <xdr:row>18</xdr:row>
      <xdr:rowOff>47625</xdr:rowOff>
    </xdr:to>
    <xdr:sp>
      <xdr:nvSpPr>
        <xdr:cNvPr id="2" name="Line 6"/>
        <xdr:cNvSpPr>
          <a:spLocks/>
        </xdr:cNvSpPr>
      </xdr:nvSpPr>
      <xdr:spPr>
        <a:xfrm flipH="1">
          <a:off x="2171700" y="2552700"/>
          <a:ext cx="1266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152400</xdr:rowOff>
    </xdr:from>
    <xdr:to>
      <xdr:col>4</xdr:col>
      <xdr:colOff>628650</xdr:colOff>
      <xdr:row>20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2209800" y="2571750"/>
          <a:ext cx="12573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114300</xdr:rowOff>
    </xdr:from>
    <xdr:to>
      <xdr:col>4</xdr:col>
      <xdr:colOff>533400</xdr:colOff>
      <xdr:row>24</xdr:row>
      <xdr:rowOff>47625</xdr:rowOff>
    </xdr:to>
    <xdr:sp>
      <xdr:nvSpPr>
        <xdr:cNvPr id="4" name="Line 8"/>
        <xdr:cNvSpPr>
          <a:spLocks/>
        </xdr:cNvSpPr>
      </xdr:nvSpPr>
      <xdr:spPr>
        <a:xfrm flipH="1">
          <a:off x="2190750" y="3829050"/>
          <a:ext cx="1181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76200</xdr:rowOff>
    </xdr:from>
    <xdr:to>
      <xdr:col>2</xdr:col>
      <xdr:colOff>762000</xdr:colOff>
      <xdr:row>21</xdr:row>
      <xdr:rowOff>76200</xdr:rowOff>
    </xdr:to>
    <xdr:sp>
      <xdr:nvSpPr>
        <xdr:cNvPr id="5" name="Line 9"/>
        <xdr:cNvSpPr>
          <a:spLocks/>
        </xdr:cNvSpPr>
      </xdr:nvSpPr>
      <xdr:spPr>
        <a:xfrm>
          <a:off x="1276350" y="3629025"/>
          <a:ext cx="7620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66675</xdr:rowOff>
    </xdr:from>
    <xdr:to>
      <xdr:col>3</xdr:col>
      <xdr:colOff>9525</xdr:colOff>
      <xdr:row>23</xdr:row>
      <xdr:rowOff>66675</xdr:rowOff>
    </xdr:to>
    <xdr:sp>
      <xdr:nvSpPr>
        <xdr:cNvPr id="6" name="Line 10"/>
        <xdr:cNvSpPr>
          <a:spLocks/>
        </xdr:cNvSpPr>
      </xdr:nvSpPr>
      <xdr:spPr>
        <a:xfrm>
          <a:off x="1304925" y="3943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26"/>
  <sheetViews>
    <sheetView tabSelected="1" workbookViewId="0" topLeftCell="B1">
      <selection activeCell="B1" sqref="A1:IV16384"/>
    </sheetView>
  </sheetViews>
  <sheetFormatPr defaultColWidth="11.421875" defaultRowHeight="12.75" zeroHeight="1"/>
  <cols>
    <col min="1" max="1" width="0" style="0" hidden="1" customWidth="1"/>
    <col min="2" max="2" width="19.140625" style="0" customWidth="1"/>
    <col min="3" max="3" width="11.7109375" style="1" customWidth="1"/>
    <col min="4" max="5" width="11.7109375" style="0" customWidth="1"/>
    <col min="6" max="6" width="14.7109375" style="0" customWidth="1"/>
    <col min="7" max="16384" width="0" style="0" hidden="1" customWidth="1"/>
  </cols>
  <sheetData>
    <row r="1" spans="2:6" ht="27.75" customHeight="1">
      <c r="B1" s="14" t="s">
        <v>0</v>
      </c>
      <c r="C1" s="14"/>
      <c r="D1" s="14"/>
      <c r="E1" s="14"/>
      <c r="F1" s="14"/>
    </row>
    <row r="2" spans="1:6" ht="9.75" customHeight="1">
      <c r="A2" t="s">
        <v>1</v>
      </c>
      <c r="B2" s="15"/>
      <c r="C2" s="15"/>
      <c r="D2" s="19" t="s">
        <v>22</v>
      </c>
      <c r="E2" s="19"/>
      <c r="F2" s="19"/>
    </row>
    <row r="3" spans="1:6" ht="12.75">
      <c r="A3" t="s">
        <v>2</v>
      </c>
      <c r="B3" s="3" t="s">
        <v>3</v>
      </c>
      <c r="C3" s="4" t="s">
        <v>2</v>
      </c>
      <c r="D3" s="19"/>
      <c r="E3" s="19"/>
      <c r="F3" s="19"/>
    </row>
    <row r="4" spans="2:6" ht="12.75">
      <c r="B4" s="5"/>
      <c r="C4" s="6"/>
      <c r="D4" s="19"/>
      <c r="E4" s="19"/>
      <c r="F4" s="19"/>
    </row>
    <row r="5" spans="1:6" ht="12.75">
      <c r="A5" t="s">
        <v>4</v>
      </c>
      <c r="B5" s="3" t="s">
        <v>5</v>
      </c>
      <c r="C5" s="7">
        <v>181</v>
      </c>
      <c r="D5" s="19"/>
      <c r="E5" s="19"/>
      <c r="F5" s="19"/>
    </row>
    <row r="6" spans="1:6" ht="12.75">
      <c r="A6" t="s">
        <v>6</v>
      </c>
      <c r="B6" s="5"/>
      <c r="C6" s="6"/>
      <c r="D6" s="19"/>
      <c r="E6" s="19"/>
      <c r="F6" s="19"/>
    </row>
    <row r="7" spans="1:6" ht="12.75">
      <c r="A7" t="s">
        <v>7</v>
      </c>
      <c r="B7" s="3" t="s">
        <v>8</v>
      </c>
      <c r="C7" s="7">
        <v>75</v>
      </c>
      <c r="D7" s="19"/>
      <c r="E7" s="19"/>
      <c r="F7" s="19"/>
    </row>
    <row r="8" spans="2:6" ht="12.75">
      <c r="B8" s="5"/>
      <c r="C8" s="6"/>
      <c r="D8" s="19"/>
      <c r="E8" s="19"/>
      <c r="F8" s="19"/>
    </row>
    <row r="9" spans="2:6" ht="12.75">
      <c r="B9" s="3" t="s">
        <v>9</v>
      </c>
      <c r="C9" s="4" t="s">
        <v>6</v>
      </c>
      <c r="D9" s="19"/>
      <c r="E9" s="19"/>
      <c r="F9" s="19"/>
    </row>
    <row r="10" spans="2:6" ht="12.75">
      <c r="B10" s="5"/>
      <c r="C10" s="6"/>
      <c r="D10" s="19"/>
      <c r="E10" s="19"/>
      <c r="F10" s="19"/>
    </row>
    <row r="11" spans="2:6" ht="12.75">
      <c r="B11" s="3" t="s">
        <v>10</v>
      </c>
      <c r="C11" s="7">
        <v>17.5</v>
      </c>
      <c r="D11" s="19"/>
      <c r="E11" s="19"/>
      <c r="F11" s="19"/>
    </row>
    <row r="12" spans="2:6" ht="12.75">
      <c r="B12" s="2"/>
      <c r="C12" s="6"/>
      <c r="D12" s="19"/>
      <c r="E12" s="19"/>
      <c r="F12" s="19"/>
    </row>
    <row r="13" spans="2:6" ht="12.75">
      <c r="B13" s="3" t="s">
        <v>11</v>
      </c>
      <c r="C13" s="7">
        <v>33</v>
      </c>
      <c r="D13" s="19"/>
      <c r="E13" s="19"/>
      <c r="F13" s="19"/>
    </row>
    <row r="14" spans="2:6" ht="12.75">
      <c r="B14" s="16"/>
      <c r="C14" s="17"/>
      <c r="D14" s="19"/>
      <c r="E14" s="19"/>
      <c r="F14" s="19"/>
    </row>
    <row r="15" spans="2:6" ht="12.75">
      <c r="B15" s="16"/>
      <c r="C15" s="17"/>
      <c r="D15" s="15"/>
      <c r="E15" s="15"/>
      <c r="F15" s="9" t="s">
        <v>12</v>
      </c>
    </row>
    <row r="16" spans="2:6" ht="12.75">
      <c r="B16" s="10" t="s">
        <v>13</v>
      </c>
      <c r="C16" s="17"/>
      <c r="D16" s="15"/>
      <c r="E16" s="15"/>
      <c r="F16" s="15"/>
    </row>
    <row r="17" spans="2:6" ht="12.75">
      <c r="B17" s="11" t="s">
        <v>14</v>
      </c>
      <c r="C17" s="12">
        <f>C5-100-((C5-150)/IF(C3="HOMME",4,2.5))</f>
        <v>68.6</v>
      </c>
      <c r="D17" s="15"/>
      <c r="E17" s="15"/>
      <c r="F17" s="15"/>
    </row>
    <row r="18" spans="2:6" ht="12.75">
      <c r="B18" s="8"/>
      <c r="C18" s="6"/>
      <c r="D18" s="15"/>
      <c r="E18" s="15"/>
      <c r="F18" s="15"/>
    </row>
    <row r="19" spans="2:6" ht="12.75">
      <c r="B19" s="11" t="s">
        <v>15</v>
      </c>
      <c r="C19" s="12">
        <f>(C5-100+(4*C11))/2</f>
        <v>75.5</v>
      </c>
      <c r="D19" s="15"/>
      <c r="E19" s="15"/>
      <c r="F19" s="15"/>
    </row>
    <row r="20" spans="2:6" ht="12.75">
      <c r="B20" s="8"/>
      <c r="C20" s="6"/>
      <c r="D20" s="15"/>
      <c r="E20" s="15"/>
      <c r="F20" s="15"/>
    </row>
    <row r="21" spans="2:6" ht="12.75">
      <c r="B21" s="11" t="s">
        <v>16</v>
      </c>
      <c r="C21" s="12">
        <f>(C5-100+C13/10)*IF(C9="Mince",0.92,IF(C9="Normale",0.9,1.1))</f>
        <v>75.87</v>
      </c>
      <c r="D21" s="15"/>
      <c r="E21" s="15"/>
      <c r="F21" s="15"/>
    </row>
    <row r="22" spans="2:6" ht="12.75">
      <c r="B22" s="8"/>
      <c r="C22" s="6"/>
      <c r="D22" s="15"/>
      <c r="E22" s="15"/>
      <c r="F22" s="15"/>
    </row>
    <row r="23" spans="2:6" ht="12.75">
      <c r="B23" s="13" t="s">
        <v>17</v>
      </c>
      <c r="C23" s="12">
        <f>(C17+C19+C21)/3</f>
        <v>73.32333333333334</v>
      </c>
      <c r="D23" s="15"/>
      <c r="E23" s="15"/>
      <c r="F23" s="9" t="s">
        <v>19</v>
      </c>
    </row>
    <row r="24" spans="2:6" ht="12.75">
      <c r="B24" s="8"/>
      <c r="C24" s="6"/>
      <c r="D24" s="15"/>
      <c r="E24" s="15"/>
      <c r="F24" s="9" t="s">
        <v>20</v>
      </c>
    </row>
    <row r="25" spans="2:6" ht="12.75">
      <c r="B25" s="11" t="s">
        <v>18</v>
      </c>
      <c r="C25" s="12">
        <f>C7/POWER(C5/100,2)</f>
        <v>22.89307408198773</v>
      </c>
      <c r="D25" s="15"/>
      <c r="E25" s="15"/>
      <c r="F25" s="15"/>
    </row>
    <row r="26" spans="2:6" ht="12.75">
      <c r="B26" s="18" t="s">
        <v>21</v>
      </c>
      <c r="C26" s="18"/>
      <c r="D26" s="15"/>
      <c r="E26" s="15"/>
      <c r="F26" s="15"/>
    </row>
  </sheetData>
  <sheetProtection sheet="1" objects="1" scenarios="1"/>
  <mergeCells count="9">
    <mergeCell ref="B1:F1"/>
    <mergeCell ref="B2:C2"/>
    <mergeCell ref="D2:F14"/>
    <mergeCell ref="B14:B15"/>
    <mergeCell ref="C14:C16"/>
    <mergeCell ref="D15:E26"/>
    <mergeCell ref="F16:F22"/>
    <mergeCell ref="F25:F26"/>
    <mergeCell ref="B26:C26"/>
  </mergeCells>
  <dataValidations count="3">
    <dataValidation operator="equal" allowBlank="1" showErrorMessage="1" promptTitle="sexe" sqref="A1:A3">
      <formula1>0</formula1>
    </dataValidation>
    <dataValidation type="list" operator="equal" allowBlank="1" sqref="C9">
      <formula1>A5:A7</formula1>
    </dataValidation>
    <dataValidation type="list" operator="equal" allowBlank="1" sqref="C3">
      <formula1>A2:A3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4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