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65516" windowWidth="850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<sst xmlns="http://schemas.openxmlformats.org/spreadsheetml/2006/main" count="38" uniqueCount="34">
  <si>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5 s</t>
  </si>
  <si>
    <t>1 min</t>
  </si>
  <si>
    <t>5 min</t>
  </si>
  <si>
    <t>Men</t>
  </si>
  <si>
    <t>Women</t>
  </si>
  <si>
    <t>FT</t>
  </si>
  <si>
    <t>Maximal power output (in W/kg)</t>
  </si>
  <si>
    <t>World class</t>
  </si>
  <si>
    <t xml:space="preserve"> (e.g., international pro)</t>
  </si>
  <si>
    <t>Exceptional</t>
  </si>
  <si>
    <t xml:space="preserve"> (e.g., domestic pro)</t>
  </si>
  <si>
    <t>Very good</t>
  </si>
  <si>
    <t xml:space="preserve"> (e.g., cat. 2)</t>
  </si>
  <si>
    <t>Good</t>
  </si>
  <si>
    <t xml:space="preserve"> (e.g., cat. 3)</t>
  </si>
  <si>
    <t>Moderate</t>
  </si>
  <si>
    <t xml:space="preserve"> (e.g., cat. 4)</t>
  </si>
  <si>
    <t>Fair</t>
  </si>
  <si>
    <t xml:space="preserve"> (e.g., cat. 5)</t>
  </si>
  <si>
    <t>Untrained</t>
  </si>
  <si>
    <t xml:space="preserve"> (e.g., non-racer)</t>
  </si>
  <si>
    <t>Excellent</t>
  </si>
  <si>
    <t xml:space="preserve"> (e.g., cat. 1)</t>
  </si>
  <si>
    <t>1'</t>
  </si>
  <si>
    <t>5'</t>
  </si>
  <si>
    <t>FTP</t>
  </si>
  <si>
    <t>5"</t>
  </si>
  <si>
    <t>Poids</t>
  </si>
  <si>
    <t>Temps</t>
  </si>
  <si>
    <t>W/kg</t>
  </si>
  <si>
    <t>30"</t>
  </si>
  <si>
    <t>2'</t>
  </si>
  <si>
    <t>20'</t>
  </si>
  <si>
    <t>Watts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</si>
</sst>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39">
    <font>
      <sz val="10"/>
      <name val="Arial"/>
      <family val="0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medium">
        <color indexed="13"/>
      </right>
      <top style="thin">
        <color indexed="13"/>
      </top>
      <bottom style="thin">
        <color indexed="13"/>
      </bottom>
    </border>
    <border>
      <left style="medium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thin">
        <color indexed="13"/>
      </right>
      <top>
        <color indexed="63"/>
      </top>
      <bottom style="medium">
        <color indexed="13"/>
      </bottom>
    </border>
    <border>
      <left style="thin">
        <color indexed="13"/>
      </left>
      <right style="medium">
        <color indexed="1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4" borderId="17" xfId="0" applyNumberFormat="1" applyFont="1" applyFill="1" applyBorder="1" applyAlignment="1">
      <alignment horizontal="center" vertical="center"/>
    </xf>
    <xf numFmtId="2" fontId="1" fillId="34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3</xdr:row>
      <xdr:rowOff>104775</xdr:rowOff>
    </xdr:from>
    <xdr:to>
      <xdr:col>0</xdr:col>
      <xdr:colOff>3143250</xdr:colOff>
      <xdr:row>11</xdr:row>
      <xdr:rowOff>66675</xdr:rowOff>
    </xdr:to>
    <xdr:sp>
      <xdr:nvSpPr>
        <xdr:cNvPr id="1" name="AutoShape 124"/>
        <xdr:cNvSpPr>
          <a:spLocks/>
        </xdr:cNvSpPr>
      </xdr:nvSpPr>
      <xdr:spPr>
        <a:xfrm>
          <a:off x="2914650" y="571500"/>
          <a:ext cx="219075" cy="11811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2914650</xdr:colOff>
      <xdr:row>15</xdr:row>
      <xdr:rowOff>114300</xdr:rowOff>
    </xdr:from>
    <xdr:to>
      <xdr:col>0</xdr:col>
      <xdr:colOff>3143250</xdr:colOff>
      <xdr:row>23</xdr:row>
      <xdr:rowOff>85725</xdr:rowOff>
    </xdr:to>
    <xdr:sp>
      <xdr:nvSpPr>
        <xdr:cNvPr id="2" name="AutoShape 146"/>
        <xdr:cNvSpPr>
          <a:spLocks/>
        </xdr:cNvSpPr>
      </xdr:nvSpPr>
      <xdr:spPr>
        <a:xfrm>
          <a:off x="2914650" y="2409825"/>
          <a:ext cx="219075" cy="119062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2914650</xdr:colOff>
      <xdr:row>28</xdr:row>
      <xdr:rowOff>104775</xdr:rowOff>
    </xdr:from>
    <xdr:to>
      <xdr:col>0</xdr:col>
      <xdr:colOff>3143250</xdr:colOff>
      <xdr:row>36</xdr:row>
      <xdr:rowOff>66675</xdr:rowOff>
    </xdr:to>
    <xdr:sp>
      <xdr:nvSpPr>
        <xdr:cNvPr id="3" name="AutoShape 148"/>
        <xdr:cNvSpPr>
          <a:spLocks/>
        </xdr:cNvSpPr>
      </xdr:nvSpPr>
      <xdr:spPr>
        <a:xfrm>
          <a:off x="2914650" y="4381500"/>
          <a:ext cx="219075" cy="11811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2714625</xdr:colOff>
      <xdr:row>9</xdr:row>
      <xdr:rowOff>104775</xdr:rowOff>
    </xdr:from>
    <xdr:to>
      <xdr:col>0</xdr:col>
      <xdr:colOff>2914650</xdr:colOff>
      <xdr:row>17</xdr:row>
      <xdr:rowOff>66675</xdr:rowOff>
    </xdr:to>
    <xdr:sp>
      <xdr:nvSpPr>
        <xdr:cNvPr id="4" name="AutoShape 149"/>
        <xdr:cNvSpPr>
          <a:spLocks/>
        </xdr:cNvSpPr>
      </xdr:nvSpPr>
      <xdr:spPr>
        <a:xfrm>
          <a:off x="2714625" y="1485900"/>
          <a:ext cx="200025" cy="11811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2695575</xdr:colOff>
      <xdr:row>21</xdr:row>
      <xdr:rowOff>104775</xdr:rowOff>
    </xdr:from>
    <xdr:to>
      <xdr:col>0</xdr:col>
      <xdr:colOff>2905125</xdr:colOff>
      <xdr:row>29</xdr:row>
      <xdr:rowOff>66675</xdr:rowOff>
    </xdr:to>
    <xdr:sp>
      <xdr:nvSpPr>
        <xdr:cNvPr id="5" name="AutoShape 150"/>
        <xdr:cNvSpPr>
          <a:spLocks/>
        </xdr:cNvSpPr>
      </xdr:nvSpPr>
      <xdr:spPr>
        <a:xfrm>
          <a:off x="2695575" y="3314700"/>
          <a:ext cx="209550" cy="11811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2695575</xdr:colOff>
      <xdr:row>34</xdr:row>
      <xdr:rowOff>85725</xdr:rowOff>
    </xdr:from>
    <xdr:to>
      <xdr:col>0</xdr:col>
      <xdr:colOff>2905125</xdr:colOff>
      <xdr:row>42</xdr:row>
      <xdr:rowOff>47625</xdr:rowOff>
    </xdr:to>
    <xdr:sp>
      <xdr:nvSpPr>
        <xdr:cNvPr id="6" name="AutoShape 151"/>
        <xdr:cNvSpPr>
          <a:spLocks/>
        </xdr:cNvSpPr>
      </xdr:nvSpPr>
      <xdr:spPr>
        <a:xfrm>
          <a:off x="2695575" y="5276850"/>
          <a:ext cx="209550" cy="11811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2914650</xdr:colOff>
      <xdr:row>40</xdr:row>
      <xdr:rowOff>114300</xdr:rowOff>
    </xdr:from>
    <xdr:to>
      <xdr:col>0</xdr:col>
      <xdr:colOff>3143250</xdr:colOff>
      <xdr:row>48</xdr:row>
      <xdr:rowOff>85725</xdr:rowOff>
    </xdr:to>
    <xdr:sp>
      <xdr:nvSpPr>
        <xdr:cNvPr id="7" name="AutoShape 152"/>
        <xdr:cNvSpPr>
          <a:spLocks/>
        </xdr:cNvSpPr>
      </xdr:nvSpPr>
      <xdr:spPr>
        <a:xfrm>
          <a:off x="2914650" y="6219825"/>
          <a:ext cx="219075" cy="119062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2695575</xdr:colOff>
      <xdr:row>46</xdr:row>
      <xdr:rowOff>104775</xdr:rowOff>
    </xdr:from>
    <xdr:to>
      <xdr:col>0</xdr:col>
      <xdr:colOff>2905125</xdr:colOff>
      <xdr:row>54</xdr:row>
      <xdr:rowOff>76200</xdr:rowOff>
    </xdr:to>
    <xdr:sp>
      <xdr:nvSpPr>
        <xdr:cNvPr id="8" name="AutoShape 153"/>
        <xdr:cNvSpPr>
          <a:spLocks/>
        </xdr:cNvSpPr>
      </xdr:nvSpPr>
      <xdr:spPr>
        <a:xfrm>
          <a:off x="2695575" y="7124700"/>
          <a:ext cx="209550" cy="119062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="125" zoomScaleNormal="125" workbookViewId="0" topLeftCell="A1">
      <selection activeCell="M6" sqref="M6"/>
    </sheetView>
  </sheetViews>
  <sheetFormatPr defaultColWidth="9.140625" defaultRowHeight="12.75"/>
  <cols>
    <col min="1" max="1" width="47.28125" style="17" customWidth="1"/>
    <col min="2" max="2" width="9.28125" style="15" bestFit="1" customWidth="1"/>
    <col min="3" max="10" width="9.140625" style="15" customWidth="1"/>
    <col min="11" max="11" width="11.421875" style="15" customWidth="1"/>
    <col min="12" max="16384" width="9.140625" style="15" customWidth="1"/>
  </cols>
  <sheetData>
    <row r="1" spans="2:9" ht="12.75" thickBot="1">
      <c r="B1" s="21" t="s">
        <v>6</v>
      </c>
      <c r="C1" s="21"/>
      <c r="D1" s="21"/>
      <c r="E1" s="21"/>
      <c r="F1" s="21"/>
      <c r="G1" s="21"/>
      <c r="H1" s="21"/>
      <c r="I1" s="21"/>
    </row>
    <row r="2" spans="2:9" ht="12">
      <c r="B2" s="22" t="s">
        <v>3</v>
      </c>
      <c r="C2" s="23"/>
      <c r="D2" s="23"/>
      <c r="E2" s="24"/>
      <c r="F2" s="25" t="s">
        <v>4</v>
      </c>
      <c r="G2" s="26"/>
      <c r="H2" s="26"/>
      <c r="I2" s="27"/>
    </row>
    <row r="3" spans="2:9" ht="12">
      <c r="B3" s="7" t="s">
        <v>0</v>
      </c>
      <c r="C3" s="8" t="s">
        <v>1</v>
      </c>
      <c r="D3" s="8" t="s">
        <v>2</v>
      </c>
      <c r="E3" s="9" t="s">
        <v>5</v>
      </c>
      <c r="F3" s="10" t="s">
        <v>0</v>
      </c>
      <c r="G3" s="11" t="s">
        <v>1</v>
      </c>
      <c r="H3" s="11" t="s">
        <v>2</v>
      </c>
      <c r="I3" s="12" t="s">
        <v>5</v>
      </c>
    </row>
    <row r="4" spans="2:9" ht="12">
      <c r="B4" s="13">
        <v>24.04</v>
      </c>
      <c r="C4" s="3">
        <v>11.5</v>
      </c>
      <c r="D4" s="3">
        <v>7.6</v>
      </c>
      <c r="E4" s="1">
        <v>6.4</v>
      </c>
      <c r="F4" s="14">
        <v>19.42</v>
      </c>
      <c r="G4" s="5">
        <v>9.29</v>
      </c>
      <c r="H4" s="5">
        <v>6.61</v>
      </c>
      <c r="I4" s="2">
        <v>5.69</v>
      </c>
    </row>
    <row r="5" spans="2:12" ht="12">
      <c r="B5" s="13">
        <f>B4-((24.04-11.26))/47</f>
        <v>23.768085106382976</v>
      </c>
      <c r="C5" s="3">
        <f>C4-(11.5-6.1)/47</f>
        <v>11.385106382978723</v>
      </c>
      <c r="D5" s="3">
        <f>D4-(7.6-2.74)/47</f>
        <v>7.49659574468085</v>
      </c>
      <c r="E5" s="1">
        <f>E4-(6.4-2.22)/47</f>
        <v>6.311063829787234</v>
      </c>
      <c r="F5" s="14">
        <f>F4-(19.42-9.29)/47</f>
        <v>19.204468085106384</v>
      </c>
      <c r="G5" s="5">
        <f>G4-(9.29-5.03)/47</f>
        <v>9.199361702127659</v>
      </c>
      <c r="H5" s="5">
        <f>H4-(6.61-2.26)/47</f>
        <v>6.5174468085106385</v>
      </c>
      <c r="I5" s="2">
        <f>I4-(5.69-1.83)/47</f>
        <v>5.607872340425533</v>
      </c>
      <c r="L5" s="16"/>
    </row>
    <row r="6" spans="2:9" ht="12">
      <c r="B6" s="13">
        <f aca="true" t="shared" si="0" ref="B6:B55">B5-((24.04-11.26))/47</f>
        <v>23.496170212765954</v>
      </c>
      <c r="C6" s="3">
        <f aca="true" t="shared" si="1" ref="C6:C55">C5-(11.5-6.1)/47</f>
        <v>11.270212765957446</v>
      </c>
      <c r="D6" s="3">
        <f aca="true" t="shared" si="2" ref="D6:D55">D5-(7.6-2.74)/47</f>
        <v>7.393191489361701</v>
      </c>
      <c r="E6" s="1">
        <f aca="true" t="shared" si="3" ref="E6:E55">E5-(6.4-2.22)/47</f>
        <v>6.222127659574468</v>
      </c>
      <c r="F6" s="14">
        <f aca="true" t="shared" si="4" ref="F6:F55">F5-(19.42-9.29)/47</f>
        <v>18.988936170212767</v>
      </c>
      <c r="G6" s="5">
        <f aca="true" t="shared" si="5" ref="G6:G55">G5-(9.29-5.03)/47</f>
        <v>9.108723404255318</v>
      </c>
      <c r="H6" s="5">
        <f aca="true" t="shared" si="6" ref="H6:H55">H5-(6.61-2.26)/47</f>
        <v>6.424893617021277</v>
      </c>
      <c r="I6" s="2">
        <f aca="true" t="shared" si="7" ref="I6:I55">I5-(5.69-1.83)/47</f>
        <v>5.525744680851065</v>
      </c>
    </row>
    <row r="7" spans="2:11" ht="12">
      <c r="B7" s="13">
        <f t="shared" si="0"/>
        <v>23.22425531914893</v>
      </c>
      <c r="C7" s="3">
        <f t="shared" si="1"/>
        <v>11.155319148936169</v>
      </c>
      <c r="D7" s="3">
        <f t="shared" si="2"/>
        <v>7.289787234042552</v>
      </c>
      <c r="E7" s="1">
        <f t="shared" si="3"/>
        <v>6.133191489361702</v>
      </c>
      <c r="F7" s="14">
        <f t="shared" si="4"/>
        <v>18.77340425531915</v>
      </c>
      <c r="G7" s="5">
        <f t="shared" si="5"/>
        <v>9.018085106382978</v>
      </c>
      <c r="H7" s="5">
        <f t="shared" si="6"/>
        <v>6.332340425531915</v>
      </c>
      <c r="I7" s="2">
        <f t="shared" si="7"/>
        <v>5.443617021276597</v>
      </c>
      <c r="K7" s="33"/>
    </row>
    <row r="8" spans="1:12" ht="12">
      <c r="A8" s="17" t="s">
        <v>7</v>
      </c>
      <c r="B8" s="13">
        <f t="shared" si="0"/>
        <v>22.952340425531908</v>
      </c>
      <c r="C8" s="3">
        <f t="shared" si="1"/>
        <v>11.040425531914892</v>
      </c>
      <c r="D8" s="3">
        <f t="shared" si="2"/>
        <v>7.186382978723403</v>
      </c>
      <c r="E8" s="1">
        <f t="shared" si="3"/>
        <v>6.044255319148936</v>
      </c>
      <c r="F8" s="14">
        <f t="shared" si="4"/>
        <v>18.557872340425533</v>
      </c>
      <c r="G8" s="5">
        <f t="shared" si="5"/>
        <v>8.927446808510638</v>
      </c>
      <c r="H8" s="5">
        <f t="shared" si="6"/>
        <v>6.239787234042553</v>
      </c>
      <c r="I8" s="2">
        <f t="shared" si="7"/>
        <v>5.361489361702129</v>
      </c>
      <c r="K8" s="33"/>
      <c r="L8" s="30"/>
    </row>
    <row r="9" spans="1:14" ht="12">
      <c r="A9" s="17" t="s">
        <v>8</v>
      </c>
      <c r="B9" s="13">
        <f t="shared" si="0"/>
        <v>22.680425531914885</v>
      </c>
      <c r="C9" s="3">
        <f t="shared" si="1"/>
        <v>10.925531914893615</v>
      </c>
      <c r="D9" s="3">
        <f t="shared" si="2"/>
        <v>7.082978723404254</v>
      </c>
      <c r="E9" s="1">
        <f t="shared" si="3"/>
        <v>5.95531914893617</v>
      </c>
      <c r="F9" s="14">
        <f t="shared" si="4"/>
        <v>18.342340425531916</v>
      </c>
      <c r="G9" s="5">
        <f t="shared" si="5"/>
        <v>8.836808510638297</v>
      </c>
      <c r="H9" s="5">
        <f t="shared" si="6"/>
        <v>6.147234042553191</v>
      </c>
      <c r="I9" s="2">
        <f t="shared" si="7"/>
        <v>5.2793617021276615</v>
      </c>
      <c r="K9" s="33"/>
      <c r="L9" s="35"/>
      <c r="M9" s="17"/>
      <c r="N9" s="17"/>
    </row>
    <row r="10" spans="2:14" ht="12">
      <c r="B10" s="13">
        <f t="shared" si="0"/>
        <v>22.408510638297862</v>
      </c>
      <c r="C10" s="3">
        <f t="shared" si="1"/>
        <v>10.810638297872337</v>
      </c>
      <c r="D10" s="3">
        <f t="shared" si="2"/>
        <v>6.979574468085104</v>
      </c>
      <c r="E10" s="1">
        <f t="shared" si="3"/>
        <v>5.866382978723404</v>
      </c>
      <c r="F10" s="14">
        <f t="shared" si="4"/>
        <v>18.1268085106383</v>
      </c>
      <c r="G10" s="5">
        <f t="shared" si="5"/>
        <v>8.746170212765957</v>
      </c>
      <c r="H10" s="5">
        <f t="shared" si="6"/>
        <v>6.0546808510638295</v>
      </c>
      <c r="I10" s="2">
        <f t="shared" si="7"/>
        <v>5.197234042553194</v>
      </c>
      <c r="K10" s="33"/>
      <c r="M10" s="36"/>
      <c r="N10" s="34"/>
    </row>
    <row r="11" spans="2:14" ht="12">
      <c r="B11" s="13">
        <f t="shared" si="0"/>
        <v>22.13659574468084</v>
      </c>
      <c r="C11" s="3">
        <f t="shared" si="1"/>
        <v>10.69574468085106</v>
      </c>
      <c r="D11" s="3">
        <f t="shared" si="2"/>
        <v>6.876170212765955</v>
      </c>
      <c r="E11" s="1">
        <f t="shared" si="3"/>
        <v>5.777446808510638</v>
      </c>
      <c r="F11" s="14">
        <f t="shared" si="4"/>
        <v>17.91127659574468</v>
      </c>
      <c r="G11" s="5">
        <f t="shared" si="5"/>
        <v>8.655531914893617</v>
      </c>
      <c r="H11" s="5">
        <f t="shared" si="6"/>
        <v>5.962127659574468</v>
      </c>
      <c r="I11" s="2">
        <f t="shared" si="7"/>
        <v>5.115106382978726</v>
      </c>
      <c r="K11" s="33"/>
      <c r="M11" s="36"/>
      <c r="N11" s="34"/>
    </row>
    <row r="12" spans="2:14" ht="12">
      <c r="B12" s="13">
        <f t="shared" si="0"/>
        <v>21.864680851063817</v>
      </c>
      <c r="C12" s="3">
        <f t="shared" si="1"/>
        <v>10.580851063829783</v>
      </c>
      <c r="D12" s="3">
        <f t="shared" si="2"/>
        <v>6.772765957446806</v>
      </c>
      <c r="E12" s="1">
        <f t="shared" si="3"/>
        <v>5.688510638297872</v>
      </c>
      <c r="F12" s="14">
        <f t="shared" si="4"/>
        <v>17.695744680851064</v>
      </c>
      <c r="G12" s="5">
        <f t="shared" si="5"/>
        <v>8.564893617021276</v>
      </c>
      <c r="H12" s="5">
        <f t="shared" si="6"/>
        <v>5.869574468085106</v>
      </c>
      <c r="I12" s="2">
        <f t="shared" si="7"/>
        <v>5.032978723404258</v>
      </c>
      <c r="K12" s="33"/>
      <c r="M12" s="36"/>
      <c r="N12" s="34"/>
    </row>
    <row r="13" spans="2:14" ht="12">
      <c r="B13" s="13">
        <f t="shared" si="0"/>
        <v>21.592765957446794</v>
      </c>
      <c r="C13" s="3">
        <f t="shared" si="1"/>
        <v>10.465957446808506</v>
      </c>
      <c r="D13" s="3">
        <f t="shared" si="2"/>
        <v>6.669361702127657</v>
      </c>
      <c r="E13" s="1">
        <f t="shared" si="3"/>
        <v>5.599574468085106</v>
      </c>
      <c r="F13" s="14">
        <f t="shared" si="4"/>
        <v>17.480212765957447</v>
      </c>
      <c r="G13" s="5">
        <f t="shared" si="5"/>
        <v>8.474255319148936</v>
      </c>
      <c r="H13" s="5">
        <f t="shared" si="6"/>
        <v>5.777021276595744</v>
      </c>
      <c r="I13" s="2">
        <f t="shared" si="7"/>
        <v>4.9508510638297905</v>
      </c>
      <c r="K13" s="33"/>
      <c r="M13" s="36"/>
      <c r="N13" s="34"/>
    </row>
    <row r="14" spans="1:12" ht="12">
      <c r="A14" s="17" t="s">
        <v>9</v>
      </c>
      <c r="B14" s="13">
        <f t="shared" si="0"/>
        <v>21.32085106382977</v>
      </c>
      <c r="C14" s="3">
        <f t="shared" si="1"/>
        <v>10.351063829787229</v>
      </c>
      <c r="D14" s="3">
        <f t="shared" si="2"/>
        <v>6.565957446808508</v>
      </c>
      <c r="E14" s="1">
        <f t="shared" si="3"/>
        <v>5.51063829787234</v>
      </c>
      <c r="F14" s="14">
        <f t="shared" si="4"/>
        <v>17.26468085106383</v>
      </c>
      <c r="G14" s="5">
        <f t="shared" si="5"/>
        <v>8.383617021276596</v>
      </c>
      <c r="H14" s="5">
        <f t="shared" si="6"/>
        <v>5.684468085106382</v>
      </c>
      <c r="I14" s="2">
        <f t="shared" si="7"/>
        <v>4.868723404255323</v>
      </c>
      <c r="K14" s="29" t="s">
        <v>27</v>
      </c>
      <c r="L14" s="15">
        <v>57</v>
      </c>
    </row>
    <row r="15" spans="1:9" ht="12">
      <c r="A15" s="17" t="s">
        <v>10</v>
      </c>
      <c r="B15" s="13">
        <f t="shared" si="0"/>
        <v>21.048936170212748</v>
      </c>
      <c r="C15" s="3">
        <f t="shared" si="1"/>
        <v>10.236170212765952</v>
      </c>
      <c r="D15" s="3">
        <f t="shared" si="2"/>
        <v>6.462553191489358</v>
      </c>
      <c r="E15" s="1">
        <f t="shared" si="3"/>
        <v>5.421702127659574</v>
      </c>
      <c r="F15" s="14">
        <f t="shared" si="4"/>
        <v>17.049148936170212</v>
      </c>
      <c r="G15" s="5">
        <f t="shared" si="5"/>
        <v>8.292978723404255</v>
      </c>
      <c r="H15" s="5">
        <f t="shared" si="6"/>
        <v>5.59191489361702</v>
      </c>
      <c r="I15" s="2">
        <f t="shared" si="7"/>
        <v>4.786595744680855</v>
      </c>
    </row>
    <row r="16" spans="2:13" ht="12">
      <c r="B16" s="13">
        <f t="shared" si="0"/>
        <v>20.777021276595725</v>
      </c>
      <c r="C16" s="3">
        <f t="shared" si="1"/>
        <v>10.121276595744675</v>
      </c>
      <c r="D16" s="3">
        <f t="shared" si="2"/>
        <v>6.359148936170209</v>
      </c>
      <c r="E16" s="1">
        <f t="shared" si="3"/>
        <v>5.332765957446808</v>
      </c>
      <c r="F16" s="14">
        <f t="shared" si="4"/>
        <v>16.833617021276595</v>
      </c>
      <c r="G16" s="5">
        <f t="shared" si="5"/>
        <v>8.202340425531915</v>
      </c>
      <c r="H16" s="5">
        <f t="shared" si="6"/>
        <v>5.499361702127659</v>
      </c>
      <c r="I16" s="2">
        <f t="shared" si="7"/>
        <v>4.704468085106387</v>
      </c>
      <c r="K16" s="29" t="s">
        <v>29</v>
      </c>
      <c r="L16" s="29" t="s">
        <v>28</v>
      </c>
      <c r="M16" s="29" t="s">
        <v>33</v>
      </c>
    </row>
    <row r="17" spans="2:13" ht="12">
      <c r="B17" s="13">
        <f t="shared" si="0"/>
        <v>20.505106382978703</v>
      </c>
      <c r="C17" s="3">
        <f t="shared" si="1"/>
        <v>10.006382978723398</v>
      </c>
      <c r="D17" s="3">
        <f t="shared" si="2"/>
        <v>6.25574468085106</v>
      </c>
      <c r="E17" s="1">
        <f t="shared" si="3"/>
        <v>5.243829787234042</v>
      </c>
      <c r="F17" s="14">
        <f t="shared" si="4"/>
        <v>16.618085106382978</v>
      </c>
      <c r="G17" s="5">
        <f t="shared" si="5"/>
        <v>8.111702127659575</v>
      </c>
      <c r="H17" s="5">
        <f t="shared" si="6"/>
        <v>5.406808510638297</v>
      </c>
      <c r="I17" s="2">
        <f t="shared" si="7"/>
        <v>4.622340425531919</v>
      </c>
      <c r="K17" s="37">
        <v>17.76</v>
      </c>
      <c r="L17" s="29" t="s">
        <v>26</v>
      </c>
      <c r="M17" s="36">
        <f>K17*$L$14</f>
        <v>1012.32</v>
      </c>
    </row>
    <row r="18" spans="2:13" ht="12">
      <c r="B18" s="13">
        <f t="shared" si="0"/>
        <v>20.23319148936168</v>
      </c>
      <c r="C18" s="3">
        <f t="shared" si="1"/>
        <v>9.89148936170212</v>
      </c>
      <c r="D18" s="3">
        <f t="shared" si="2"/>
        <v>6.152340425531911</v>
      </c>
      <c r="E18" s="1">
        <f t="shared" si="3"/>
        <v>5.154893617021276</v>
      </c>
      <c r="F18" s="14">
        <f t="shared" si="4"/>
        <v>16.40255319148936</v>
      </c>
      <c r="G18" s="5">
        <f t="shared" si="5"/>
        <v>8.021063829787234</v>
      </c>
      <c r="H18" s="5">
        <f t="shared" si="6"/>
        <v>5.314255319148935</v>
      </c>
      <c r="I18" s="2">
        <f t="shared" si="7"/>
        <v>4.540212765957452</v>
      </c>
      <c r="K18">
        <v>11.21</v>
      </c>
      <c r="L18" s="29" t="s">
        <v>30</v>
      </c>
      <c r="M18" s="36">
        <f>K18*$L$14</f>
        <v>638.97</v>
      </c>
    </row>
    <row r="19" spans="2:13" ht="12">
      <c r="B19" s="13">
        <f t="shared" si="0"/>
        <v>19.961276595744657</v>
      </c>
      <c r="C19" s="3">
        <f t="shared" si="1"/>
        <v>9.776595744680844</v>
      </c>
      <c r="D19" s="31">
        <f t="shared" si="2"/>
        <v>6.0489361702127615</v>
      </c>
      <c r="E19" s="32">
        <f t="shared" si="3"/>
        <v>5.06595744680851</v>
      </c>
      <c r="F19" s="14">
        <f t="shared" si="4"/>
        <v>16.187021276595743</v>
      </c>
      <c r="G19" s="5">
        <f t="shared" si="5"/>
        <v>7.930425531914894</v>
      </c>
      <c r="H19" s="5">
        <f t="shared" si="6"/>
        <v>5.221702127659573</v>
      </c>
      <c r="I19" s="2">
        <f t="shared" si="7"/>
        <v>4.458085106382984</v>
      </c>
      <c r="K19">
        <v>8.54</v>
      </c>
      <c r="L19" s="29" t="s">
        <v>23</v>
      </c>
      <c r="M19" s="36">
        <f>K19*$L$14</f>
        <v>486.78</v>
      </c>
    </row>
    <row r="20" spans="1:13" ht="12">
      <c r="A20" s="17" t="s">
        <v>21</v>
      </c>
      <c r="B20" s="13">
        <f t="shared" si="0"/>
        <v>19.689361702127634</v>
      </c>
      <c r="C20" s="3">
        <f t="shared" si="1"/>
        <v>9.661702127659566</v>
      </c>
      <c r="D20" s="3">
        <f t="shared" si="2"/>
        <v>5.945531914893612</v>
      </c>
      <c r="E20" s="1">
        <f t="shared" si="3"/>
        <v>4.977021276595744</v>
      </c>
      <c r="F20" s="14">
        <f t="shared" si="4"/>
        <v>15.971489361702126</v>
      </c>
      <c r="G20" s="5">
        <f t="shared" si="5"/>
        <v>7.839787234042554</v>
      </c>
      <c r="H20" s="5">
        <f t="shared" si="6"/>
        <v>5.129148936170211</v>
      </c>
      <c r="I20" s="2">
        <f t="shared" si="7"/>
        <v>4.375957446808516</v>
      </c>
      <c r="K20">
        <v>7.33</v>
      </c>
      <c r="L20" s="29" t="s">
        <v>31</v>
      </c>
      <c r="M20" s="36">
        <f>K20*$L$14</f>
        <v>417.81</v>
      </c>
    </row>
    <row r="21" spans="1:13" ht="12">
      <c r="A21" s="17" t="s">
        <v>22</v>
      </c>
      <c r="B21" s="13">
        <f t="shared" si="0"/>
        <v>19.41744680851061</v>
      </c>
      <c r="C21" s="3">
        <f t="shared" si="1"/>
        <v>9.54680851063829</v>
      </c>
      <c r="D21" s="3">
        <f t="shared" si="2"/>
        <v>5.842127659574463</v>
      </c>
      <c r="E21" s="1">
        <f t="shared" si="3"/>
        <v>4.888085106382978</v>
      </c>
      <c r="F21" s="14">
        <f t="shared" si="4"/>
        <v>15.755957446808509</v>
      </c>
      <c r="G21" s="5">
        <f t="shared" si="5"/>
        <v>7.749148936170213</v>
      </c>
      <c r="H21" s="5">
        <f t="shared" si="6"/>
        <v>5.03659574468085</v>
      </c>
      <c r="I21" s="2">
        <f t="shared" si="7"/>
        <v>4.293829787234048</v>
      </c>
      <c r="K21">
        <v>6.03</v>
      </c>
      <c r="L21" s="29" t="s">
        <v>24</v>
      </c>
      <c r="M21" s="36">
        <f>K21*$L$14</f>
        <v>343.71000000000004</v>
      </c>
    </row>
    <row r="22" spans="2:13" ht="12">
      <c r="B22" s="13">
        <f t="shared" si="0"/>
        <v>19.14553191489359</v>
      </c>
      <c r="C22" s="3">
        <f t="shared" si="1"/>
        <v>9.431914893617012</v>
      </c>
      <c r="D22" s="3">
        <f t="shared" si="2"/>
        <v>5.738723404255314</v>
      </c>
      <c r="E22" s="1">
        <f t="shared" si="3"/>
        <v>4.799148936170212</v>
      </c>
      <c r="F22" s="14">
        <f t="shared" si="4"/>
        <v>15.540425531914892</v>
      </c>
      <c r="G22" s="5">
        <f t="shared" si="5"/>
        <v>7.658510638297873</v>
      </c>
      <c r="H22" s="5">
        <f t="shared" si="6"/>
        <v>4.944042553191488</v>
      </c>
      <c r="I22" s="2">
        <f t="shared" si="7"/>
        <v>4.2117021276595805</v>
      </c>
      <c r="K22">
        <v>5.34</v>
      </c>
      <c r="L22" s="29" t="s">
        <v>32</v>
      </c>
      <c r="M22" s="36">
        <f>K22*$L$14</f>
        <v>304.38</v>
      </c>
    </row>
    <row r="23" spans="2:13" ht="12">
      <c r="B23" s="13">
        <f t="shared" si="0"/>
        <v>18.873617021276566</v>
      </c>
      <c r="C23" s="3">
        <f t="shared" si="1"/>
        <v>9.317021276595735</v>
      </c>
      <c r="D23" s="3">
        <f t="shared" si="2"/>
        <v>5.635319148936165</v>
      </c>
      <c r="E23" s="1">
        <f t="shared" si="3"/>
        <v>4.710212765957446</v>
      </c>
      <c r="F23" s="14">
        <f t="shared" si="4"/>
        <v>15.324893617021274</v>
      </c>
      <c r="G23" s="5">
        <f t="shared" si="5"/>
        <v>7.567872340425533</v>
      </c>
      <c r="H23" s="5">
        <f t="shared" si="6"/>
        <v>4.851489361702126</v>
      </c>
      <c r="I23" s="2">
        <f t="shared" si="7"/>
        <v>4.129574468085113</v>
      </c>
      <c r="K23" s="38">
        <v>5.07</v>
      </c>
      <c r="L23" s="29" t="s">
        <v>25</v>
      </c>
      <c r="M23" s="36">
        <f>K23*$L$14</f>
        <v>288.99</v>
      </c>
    </row>
    <row r="24" spans="2:13" ht="12">
      <c r="B24" s="13">
        <f t="shared" si="0"/>
        <v>18.601702127659543</v>
      </c>
      <c r="C24" s="3">
        <f t="shared" si="1"/>
        <v>9.202127659574458</v>
      </c>
      <c r="D24" s="3">
        <f t="shared" si="2"/>
        <v>5.5319148936170155</v>
      </c>
      <c r="E24" s="1">
        <f t="shared" si="3"/>
        <v>4.62127659574468</v>
      </c>
      <c r="F24" s="14">
        <f t="shared" si="4"/>
        <v>15.109361702127657</v>
      </c>
      <c r="G24" s="5">
        <f t="shared" si="5"/>
        <v>7.477234042553192</v>
      </c>
      <c r="H24" s="5">
        <f t="shared" si="6"/>
        <v>4.758936170212764</v>
      </c>
      <c r="I24" s="2">
        <f t="shared" si="7"/>
        <v>4.047446808510645</v>
      </c>
      <c r="K24"/>
      <c r="L24" s="29"/>
      <c r="M24" s="36"/>
    </row>
    <row r="25" spans="2:11" ht="12">
      <c r="B25" s="13">
        <f t="shared" si="0"/>
        <v>18.32978723404252</v>
      </c>
      <c r="C25" s="3">
        <f t="shared" si="1"/>
        <v>9.087234042553181</v>
      </c>
      <c r="D25" s="3">
        <f t="shared" si="2"/>
        <v>5.428510638297866</v>
      </c>
      <c r="E25" s="1">
        <f t="shared" si="3"/>
        <v>4.532340425531914</v>
      </c>
      <c r="F25" s="14">
        <f t="shared" si="4"/>
        <v>14.89382978723404</v>
      </c>
      <c r="G25" s="5">
        <f t="shared" si="5"/>
        <v>7.386595744680852</v>
      </c>
      <c r="H25" s="5">
        <f t="shared" si="6"/>
        <v>4.666382978723402</v>
      </c>
      <c r="I25" s="2">
        <f t="shared" si="7"/>
        <v>3.9653191489361768</v>
      </c>
      <c r="K25"/>
    </row>
    <row r="26" spans="1:9" ht="12">
      <c r="A26" s="17" t="s">
        <v>11</v>
      </c>
      <c r="B26" s="13">
        <f t="shared" si="0"/>
        <v>18.057872340425497</v>
      </c>
      <c r="C26" s="3">
        <f t="shared" si="1"/>
        <v>8.972340425531904</v>
      </c>
      <c r="D26" s="3">
        <f t="shared" si="2"/>
        <v>5.325106382978717</v>
      </c>
      <c r="E26" s="1">
        <f t="shared" si="3"/>
        <v>4.443404255319148</v>
      </c>
      <c r="F26" s="14">
        <f t="shared" si="4"/>
        <v>14.678297872340423</v>
      </c>
      <c r="G26" s="5">
        <f t="shared" si="5"/>
        <v>7.2959574468085115</v>
      </c>
      <c r="H26" s="5">
        <f t="shared" si="6"/>
        <v>4.5738297872340405</v>
      </c>
      <c r="I26" s="2">
        <f t="shared" si="7"/>
        <v>3.8831914893617085</v>
      </c>
    </row>
    <row r="27" spans="1:9" ht="12">
      <c r="A27" s="17" t="s">
        <v>12</v>
      </c>
      <c r="B27" s="28">
        <f t="shared" si="0"/>
        <v>17.785957446808474</v>
      </c>
      <c r="C27" s="3">
        <f t="shared" si="1"/>
        <v>8.857446808510627</v>
      </c>
      <c r="D27" s="3">
        <f t="shared" si="2"/>
        <v>5.221702127659568</v>
      </c>
      <c r="E27" s="1">
        <f t="shared" si="3"/>
        <v>4.354468085106382</v>
      </c>
      <c r="F27" s="14">
        <f t="shared" si="4"/>
        <v>14.462765957446805</v>
      </c>
      <c r="G27" s="5">
        <f t="shared" si="5"/>
        <v>7.205319148936171</v>
      </c>
      <c r="H27" s="5">
        <f t="shared" si="6"/>
        <v>4.481276595744679</v>
      </c>
      <c r="I27" s="2">
        <f t="shared" si="7"/>
        <v>3.8010638297872403</v>
      </c>
    </row>
    <row r="28" spans="2:9" ht="12">
      <c r="B28" s="13">
        <f t="shared" si="0"/>
        <v>17.51404255319145</v>
      </c>
      <c r="C28" s="3">
        <f t="shared" si="1"/>
        <v>8.74255319148935</v>
      </c>
      <c r="D28" s="3">
        <f t="shared" si="2"/>
        <v>5.118297872340419</v>
      </c>
      <c r="E28" s="1">
        <f t="shared" si="3"/>
        <v>4.265531914893616</v>
      </c>
      <c r="F28" s="14">
        <f t="shared" si="4"/>
        <v>14.247234042553188</v>
      </c>
      <c r="G28" s="5">
        <f t="shared" si="5"/>
        <v>7.114680851063831</v>
      </c>
      <c r="H28" s="5">
        <f t="shared" si="6"/>
        <v>4.388723404255317</v>
      </c>
      <c r="I28" s="2">
        <f t="shared" si="7"/>
        <v>3.718936170212772</v>
      </c>
    </row>
    <row r="29" spans="2:9" ht="12">
      <c r="B29" s="13">
        <f t="shared" si="0"/>
        <v>17.24212765957443</v>
      </c>
      <c r="C29" s="3">
        <f t="shared" si="1"/>
        <v>8.627659574468073</v>
      </c>
      <c r="D29" s="3">
        <f t="shared" si="2"/>
        <v>5.0148936170212695</v>
      </c>
      <c r="E29" s="1">
        <f t="shared" si="3"/>
        <v>4.17659574468085</v>
      </c>
      <c r="F29" s="14">
        <f t="shared" si="4"/>
        <v>14.031702127659571</v>
      </c>
      <c r="G29" s="5">
        <f t="shared" si="5"/>
        <v>7.0240425531914905</v>
      </c>
      <c r="H29" s="5">
        <f t="shared" si="6"/>
        <v>4.296170212765955</v>
      </c>
      <c r="I29" s="2">
        <f t="shared" si="7"/>
        <v>3.636808510638304</v>
      </c>
    </row>
    <row r="30" spans="2:9" ht="12">
      <c r="B30" s="13">
        <f t="shared" si="0"/>
        <v>16.970212765957406</v>
      </c>
      <c r="C30" s="31">
        <f t="shared" si="1"/>
        <v>8.512765957446796</v>
      </c>
      <c r="D30" s="3">
        <f t="shared" si="2"/>
        <v>4.91148936170212</v>
      </c>
      <c r="E30" s="1">
        <f t="shared" si="3"/>
        <v>4.087659574468084</v>
      </c>
      <c r="F30" s="14">
        <f t="shared" si="4"/>
        <v>13.816170212765954</v>
      </c>
      <c r="G30" s="5">
        <f t="shared" si="5"/>
        <v>6.93340425531915</v>
      </c>
      <c r="H30" s="5">
        <f t="shared" si="6"/>
        <v>4.203617021276593</v>
      </c>
      <c r="I30" s="2">
        <f t="shared" si="7"/>
        <v>3.5546808510638357</v>
      </c>
    </row>
    <row r="31" spans="2:9" ht="12">
      <c r="B31" s="13">
        <f t="shared" si="0"/>
        <v>16.698297872340383</v>
      </c>
      <c r="C31" s="3">
        <f t="shared" si="1"/>
        <v>8.397872340425518</v>
      </c>
      <c r="D31" s="3">
        <f t="shared" si="2"/>
        <v>4.808085106382971</v>
      </c>
      <c r="E31" s="1">
        <f t="shared" si="3"/>
        <v>3.998723404255318</v>
      </c>
      <c r="F31" s="14">
        <f t="shared" si="4"/>
        <v>13.600638297872337</v>
      </c>
      <c r="G31" s="5">
        <f t="shared" si="5"/>
        <v>6.84276595744681</v>
      </c>
      <c r="H31" s="5">
        <f t="shared" si="6"/>
        <v>4.1110638297872315</v>
      </c>
      <c r="I31" s="2">
        <f t="shared" si="7"/>
        <v>3.4725531914893675</v>
      </c>
    </row>
    <row r="32" spans="2:9" ht="12">
      <c r="B32" s="13">
        <f t="shared" si="0"/>
        <v>16.42638297872336</v>
      </c>
      <c r="C32" s="3">
        <f t="shared" si="1"/>
        <v>8.282978723404241</v>
      </c>
      <c r="D32" s="3">
        <f t="shared" si="2"/>
        <v>4.704680851063822</v>
      </c>
      <c r="E32" s="1">
        <f t="shared" si="3"/>
        <v>3.909787234042552</v>
      </c>
      <c r="F32" s="14">
        <f t="shared" si="4"/>
        <v>13.38510638297872</v>
      </c>
      <c r="G32" s="5">
        <f t="shared" si="5"/>
        <v>6.7521276595744695</v>
      </c>
      <c r="H32" s="5">
        <f t="shared" si="6"/>
        <v>4.01851063829787</v>
      </c>
      <c r="I32" s="2">
        <f t="shared" si="7"/>
        <v>3.3904255319148993</v>
      </c>
    </row>
    <row r="33" spans="1:9" ht="12">
      <c r="A33" s="17" t="s">
        <v>13</v>
      </c>
      <c r="B33" s="13">
        <f t="shared" si="0"/>
        <v>16.154468085106338</v>
      </c>
      <c r="C33" s="3">
        <f t="shared" si="1"/>
        <v>8.168085106382964</v>
      </c>
      <c r="D33" s="3">
        <f t="shared" si="2"/>
        <v>4.601276595744673</v>
      </c>
      <c r="E33" s="1">
        <f t="shared" si="3"/>
        <v>3.820851063829786</v>
      </c>
      <c r="F33" s="14">
        <f t="shared" si="4"/>
        <v>13.169574468085102</v>
      </c>
      <c r="G33" s="5">
        <f t="shared" si="5"/>
        <v>6.661489361702129</v>
      </c>
      <c r="H33" s="5">
        <f t="shared" si="6"/>
        <v>3.925957446808508</v>
      </c>
      <c r="I33" s="2">
        <f t="shared" si="7"/>
        <v>3.308297872340431</v>
      </c>
    </row>
    <row r="34" spans="1:9" ht="12">
      <c r="A34" s="17" t="s">
        <v>14</v>
      </c>
      <c r="B34" s="13">
        <f t="shared" si="0"/>
        <v>15.882553191489317</v>
      </c>
      <c r="C34" s="3">
        <f t="shared" si="1"/>
        <v>8.053191489361687</v>
      </c>
      <c r="D34" s="3">
        <f t="shared" si="2"/>
        <v>4.497872340425523</v>
      </c>
      <c r="E34" s="1">
        <f t="shared" si="3"/>
        <v>3.73191489361702</v>
      </c>
      <c r="F34" s="14">
        <f t="shared" si="4"/>
        <v>12.954042553191485</v>
      </c>
      <c r="G34" s="5">
        <f t="shared" si="5"/>
        <v>6.570851063829789</v>
      </c>
      <c r="H34" s="5">
        <f t="shared" si="6"/>
        <v>3.833404255319146</v>
      </c>
      <c r="I34" s="2">
        <f t="shared" si="7"/>
        <v>3.226170212765963</v>
      </c>
    </row>
    <row r="35" spans="2:9" ht="12">
      <c r="B35" s="13">
        <f t="shared" si="0"/>
        <v>15.610638297872296</v>
      </c>
      <c r="C35" s="3">
        <f t="shared" si="1"/>
        <v>7.938297872340411</v>
      </c>
      <c r="D35" s="3">
        <f t="shared" si="2"/>
        <v>4.394468085106374</v>
      </c>
      <c r="E35" s="1">
        <f t="shared" si="3"/>
        <v>3.642978723404254</v>
      </c>
      <c r="F35" s="14">
        <f t="shared" si="4"/>
        <v>12.738510638297868</v>
      </c>
      <c r="G35" s="5">
        <f t="shared" si="5"/>
        <v>6.480212765957448</v>
      </c>
      <c r="H35" s="5">
        <f t="shared" si="6"/>
        <v>3.7408510638297843</v>
      </c>
      <c r="I35" s="2">
        <f t="shared" si="7"/>
        <v>3.1440425531914946</v>
      </c>
    </row>
    <row r="36" spans="2:9" ht="12">
      <c r="B36" s="13">
        <f t="shared" si="0"/>
        <v>15.338723404255274</v>
      </c>
      <c r="C36" s="3">
        <f t="shared" si="1"/>
        <v>7.823404255319135</v>
      </c>
      <c r="D36" s="3">
        <f t="shared" si="2"/>
        <v>4.291063829787225</v>
      </c>
      <c r="E36" s="1">
        <f t="shared" si="3"/>
        <v>3.554042553191488</v>
      </c>
      <c r="F36" s="14">
        <f t="shared" si="4"/>
        <v>12.52297872340425</v>
      </c>
      <c r="G36" s="5">
        <f t="shared" si="5"/>
        <v>6.389574468085108</v>
      </c>
      <c r="H36" s="5">
        <f t="shared" si="6"/>
        <v>3.6482978723404225</v>
      </c>
      <c r="I36" s="2">
        <f t="shared" si="7"/>
        <v>3.0619148936170264</v>
      </c>
    </row>
    <row r="37" spans="2:9" ht="12">
      <c r="B37" s="13">
        <f t="shared" si="0"/>
        <v>15.066808510638253</v>
      </c>
      <c r="C37" s="3">
        <f t="shared" si="1"/>
        <v>7.7085106382978585</v>
      </c>
      <c r="D37" s="3">
        <f t="shared" si="2"/>
        <v>4.187659574468076</v>
      </c>
      <c r="E37" s="1">
        <f t="shared" si="3"/>
        <v>3.465106382978722</v>
      </c>
      <c r="F37" s="14">
        <f t="shared" si="4"/>
        <v>12.307446808510633</v>
      </c>
      <c r="G37" s="5">
        <f t="shared" si="5"/>
        <v>6.298936170212768</v>
      </c>
      <c r="H37" s="5">
        <f t="shared" si="6"/>
        <v>3.5557446808510607</v>
      </c>
      <c r="I37" s="2">
        <f t="shared" si="7"/>
        <v>2.979787234042558</v>
      </c>
    </row>
    <row r="38" spans="2:9" ht="12">
      <c r="B38" s="13">
        <f t="shared" si="0"/>
        <v>14.794893617021232</v>
      </c>
      <c r="C38" s="3">
        <f t="shared" si="1"/>
        <v>7.593617021276582</v>
      </c>
      <c r="D38" s="3">
        <f t="shared" si="2"/>
        <v>4.084255319148927</v>
      </c>
      <c r="E38" s="1">
        <f t="shared" si="3"/>
        <v>3.376170212765956</v>
      </c>
      <c r="F38" s="14">
        <f t="shared" si="4"/>
        <v>12.091914893617016</v>
      </c>
      <c r="G38" s="5">
        <f t="shared" si="5"/>
        <v>6.208297872340427</v>
      </c>
      <c r="H38" s="5">
        <f t="shared" si="6"/>
        <v>3.463191489361699</v>
      </c>
      <c r="I38" s="2">
        <f t="shared" si="7"/>
        <v>2.89765957446809</v>
      </c>
    </row>
    <row r="39" spans="1:9" ht="12">
      <c r="A39" s="17" t="s">
        <v>15</v>
      </c>
      <c r="B39" s="13">
        <f t="shared" si="0"/>
        <v>14.522978723404211</v>
      </c>
      <c r="C39" s="3">
        <f t="shared" si="1"/>
        <v>7.478723404255306</v>
      </c>
      <c r="D39" s="3">
        <f t="shared" si="2"/>
        <v>3.980851063829778</v>
      </c>
      <c r="E39" s="1">
        <f t="shared" si="3"/>
        <v>3.28723404255319</v>
      </c>
      <c r="F39" s="14">
        <f t="shared" si="4"/>
        <v>11.876382978723399</v>
      </c>
      <c r="G39" s="5">
        <f t="shared" si="5"/>
        <v>6.117659574468087</v>
      </c>
      <c r="H39" s="5">
        <f t="shared" si="6"/>
        <v>3.370638297872337</v>
      </c>
      <c r="I39" s="2">
        <f t="shared" si="7"/>
        <v>2.8155319148936218</v>
      </c>
    </row>
    <row r="40" spans="1:9" ht="12">
      <c r="A40" s="17" t="s">
        <v>16</v>
      </c>
      <c r="B40" s="13">
        <f t="shared" si="0"/>
        <v>14.25106382978719</v>
      </c>
      <c r="C40" s="3">
        <f t="shared" si="1"/>
        <v>7.36382978723403</v>
      </c>
      <c r="D40" s="3">
        <f t="shared" si="2"/>
        <v>3.877446808510629</v>
      </c>
      <c r="E40" s="1">
        <f t="shared" si="3"/>
        <v>3.198297872340424</v>
      </c>
      <c r="F40" s="14">
        <f t="shared" si="4"/>
        <v>11.660851063829782</v>
      </c>
      <c r="G40" s="5">
        <f t="shared" si="5"/>
        <v>6.027021276595747</v>
      </c>
      <c r="H40" s="5">
        <f t="shared" si="6"/>
        <v>3.2780851063829752</v>
      </c>
      <c r="I40" s="2">
        <f t="shared" si="7"/>
        <v>2.7334042553191535</v>
      </c>
    </row>
    <row r="41" spans="2:9" ht="12">
      <c r="B41" s="13">
        <f t="shared" si="0"/>
        <v>13.97914893617017</v>
      </c>
      <c r="C41" s="3">
        <f t="shared" si="1"/>
        <v>7.248936170212754</v>
      </c>
      <c r="D41" s="3">
        <f t="shared" si="2"/>
        <v>3.7740425531914803</v>
      </c>
      <c r="E41" s="1">
        <f t="shared" si="3"/>
        <v>3.109361702127658</v>
      </c>
      <c r="F41" s="14">
        <f t="shared" si="4"/>
        <v>11.445319148936164</v>
      </c>
      <c r="G41" s="5">
        <f t="shared" si="5"/>
        <v>5.936382978723406</v>
      </c>
      <c r="H41" s="5">
        <f t="shared" si="6"/>
        <v>3.1855319148936134</v>
      </c>
      <c r="I41" s="2">
        <f t="shared" si="7"/>
        <v>2.6512765957446853</v>
      </c>
    </row>
    <row r="42" spans="2:9" ht="12">
      <c r="B42" s="13">
        <f t="shared" si="0"/>
        <v>13.707234042553148</v>
      </c>
      <c r="C42" s="3">
        <f t="shared" si="1"/>
        <v>7.1340425531914775</v>
      </c>
      <c r="D42" s="3">
        <f t="shared" si="2"/>
        <v>3.6706382978723315</v>
      </c>
      <c r="E42" s="1">
        <f t="shared" si="3"/>
        <v>3.020425531914892</v>
      </c>
      <c r="F42" s="14">
        <f t="shared" si="4"/>
        <v>11.229787234042547</v>
      </c>
      <c r="G42" s="5">
        <f t="shared" si="5"/>
        <v>5.845744680851066</v>
      </c>
      <c r="H42" s="5">
        <f t="shared" si="6"/>
        <v>3.0929787234042516</v>
      </c>
      <c r="I42" s="2">
        <f t="shared" si="7"/>
        <v>2.569148936170217</v>
      </c>
    </row>
    <row r="43" spans="2:9" ht="12">
      <c r="B43" s="13">
        <f t="shared" si="0"/>
        <v>13.435319148936127</v>
      </c>
      <c r="C43" s="3">
        <f t="shared" si="1"/>
        <v>7.019148936170201</v>
      </c>
      <c r="D43" s="3">
        <f t="shared" si="2"/>
        <v>3.5672340425531828</v>
      </c>
      <c r="E43" s="1">
        <f t="shared" si="3"/>
        <v>2.931489361702126</v>
      </c>
      <c r="F43" s="14">
        <f t="shared" si="4"/>
        <v>11.01425531914893</v>
      </c>
      <c r="G43" s="5">
        <f t="shared" si="5"/>
        <v>5.755106382978726</v>
      </c>
      <c r="H43" s="5">
        <f t="shared" si="6"/>
        <v>3.00042553191489</v>
      </c>
      <c r="I43" s="2">
        <f t="shared" si="7"/>
        <v>2.487021276595749</v>
      </c>
    </row>
    <row r="44" spans="2:9" ht="12">
      <c r="B44" s="13">
        <f t="shared" si="0"/>
        <v>13.163404255319106</v>
      </c>
      <c r="C44" s="3">
        <f t="shared" si="1"/>
        <v>6.904255319148925</v>
      </c>
      <c r="D44" s="3">
        <f t="shared" si="2"/>
        <v>3.463829787234034</v>
      </c>
      <c r="E44" s="1">
        <f t="shared" si="3"/>
        <v>2.84255319148936</v>
      </c>
      <c r="F44" s="14">
        <f t="shared" si="4"/>
        <v>10.798723404255313</v>
      </c>
      <c r="G44" s="5">
        <f t="shared" si="5"/>
        <v>5.664468085106385</v>
      </c>
      <c r="H44" s="5">
        <f t="shared" si="6"/>
        <v>2.907872340425528</v>
      </c>
      <c r="I44" s="2">
        <f t="shared" si="7"/>
        <v>2.4048936170212807</v>
      </c>
    </row>
    <row r="45" spans="1:9" ht="12">
      <c r="A45" s="17" t="s">
        <v>17</v>
      </c>
      <c r="B45" s="13">
        <f t="shared" si="0"/>
        <v>12.891489361702085</v>
      </c>
      <c r="C45" s="3">
        <f t="shared" si="1"/>
        <v>6.789361702127649</v>
      </c>
      <c r="D45" s="3">
        <f t="shared" si="2"/>
        <v>3.3604255319148852</v>
      </c>
      <c r="E45" s="1">
        <f t="shared" si="3"/>
        <v>2.753617021276594</v>
      </c>
      <c r="F45" s="14">
        <f t="shared" si="4"/>
        <v>10.583191489361695</v>
      </c>
      <c r="G45" s="5">
        <f t="shared" si="5"/>
        <v>5.573829787234045</v>
      </c>
      <c r="H45" s="5">
        <f t="shared" si="6"/>
        <v>2.815319148936166</v>
      </c>
      <c r="I45" s="2">
        <f t="shared" si="7"/>
        <v>2.3227659574468125</v>
      </c>
    </row>
    <row r="46" spans="1:9" ht="12">
      <c r="A46" s="17" t="s">
        <v>18</v>
      </c>
      <c r="B46" s="13">
        <f t="shared" si="0"/>
        <v>12.619574468085064</v>
      </c>
      <c r="C46" s="3">
        <f t="shared" si="1"/>
        <v>6.674468085106373</v>
      </c>
      <c r="D46" s="3">
        <f t="shared" si="2"/>
        <v>3.2570212765957365</v>
      </c>
      <c r="E46" s="1">
        <f t="shared" si="3"/>
        <v>2.664680851063828</v>
      </c>
      <c r="F46" s="14">
        <f t="shared" si="4"/>
        <v>10.367659574468078</v>
      </c>
      <c r="G46" s="5">
        <f t="shared" si="5"/>
        <v>5.483191489361705</v>
      </c>
      <c r="H46" s="5">
        <f t="shared" si="6"/>
        <v>2.7227659574468044</v>
      </c>
      <c r="I46" s="2">
        <f t="shared" si="7"/>
        <v>2.2406382978723443</v>
      </c>
    </row>
    <row r="47" spans="2:9" ht="12">
      <c r="B47" s="13">
        <f t="shared" si="0"/>
        <v>12.347659574468043</v>
      </c>
      <c r="C47" s="3">
        <f t="shared" si="1"/>
        <v>6.5595744680850965</v>
      </c>
      <c r="D47" s="3">
        <f t="shared" si="2"/>
        <v>3.1536170212765877</v>
      </c>
      <c r="E47" s="1">
        <f t="shared" si="3"/>
        <v>2.575744680851062</v>
      </c>
      <c r="F47" s="14">
        <f t="shared" si="4"/>
        <v>10.152127659574461</v>
      </c>
      <c r="G47" s="5">
        <f t="shared" si="5"/>
        <v>5.392553191489364</v>
      </c>
      <c r="H47" s="5">
        <f t="shared" si="6"/>
        <v>2.6302127659574426</v>
      </c>
      <c r="I47" s="2">
        <f t="shared" si="7"/>
        <v>2.158510638297876</v>
      </c>
    </row>
    <row r="48" spans="2:9" ht="12">
      <c r="B48" s="13">
        <f t="shared" si="0"/>
        <v>12.075744680851022</v>
      </c>
      <c r="C48" s="3">
        <f t="shared" si="1"/>
        <v>6.44468085106382</v>
      </c>
      <c r="D48" s="3">
        <f t="shared" si="2"/>
        <v>3.050212765957439</v>
      </c>
      <c r="E48" s="1">
        <f t="shared" si="3"/>
        <v>2.486808510638296</v>
      </c>
      <c r="F48" s="14">
        <f t="shared" si="4"/>
        <v>9.936595744680844</v>
      </c>
      <c r="G48" s="5">
        <f t="shared" si="5"/>
        <v>5.301914893617024</v>
      </c>
      <c r="H48" s="5">
        <f t="shared" si="6"/>
        <v>2.5376595744680808</v>
      </c>
      <c r="I48" s="2">
        <f t="shared" si="7"/>
        <v>2.076382978723408</v>
      </c>
    </row>
    <row r="49" spans="2:9" ht="12">
      <c r="B49" s="13">
        <f t="shared" si="0"/>
        <v>11.803829787234001</v>
      </c>
      <c r="C49" s="3">
        <f t="shared" si="1"/>
        <v>6.329787234042544</v>
      </c>
      <c r="D49" s="3">
        <f t="shared" si="2"/>
        <v>2.94680851063829</v>
      </c>
      <c r="E49" s="1">
        <f t="shared" si="3"/>
        <v>2.39787234042553</v>
      </c>
      <c r="F49" s="14">
        <f t="shared" si="4"/>
        <v>9.721063829787226</v>
      </c>
      <c r="G49" s="5">
        <f t="shared" si="5"/>
        <v>5.211276595744684</v>
      </c>
      <c r="H49" s="5">
        <f t="shared" si="6"/>
        <v>2.445106382978719</v>
      </c>
      <c r="I49" s="2">
        <f t="shared" si="7"/>
        <v>1.9942553191489398</v>
      </c>
    </row>
    <row r="50" spans="2:9" ht="12">
      <c r="B50" s="13">
        <f t="shared" si="0"/>
        <v>11.53191489361698</v>
      </c>
      <c r="C50" s="3">
        <f t="shared" si="1"/>
        <v>6.214893617021268</v>
      </c>
      <c r="D50" s="3">
        <f t="shared" si="2"/>
        <v>2.8434042553191414</v>
      </c>
      <c r="E50" s="1">
        <f t="shared" si="3"/>
        <v>2.308936170212764</v>
      </c>
      <c r="F50" s="14">
        <f t="shared" si="4"/>
        <v>9.50553191489361</v>
      </c>
      <c r="G50" s="5">
        <f t="shared" si="5"/>
        <v>5.120638297872343</v>
      </c>
      <c r="H50" s="5">
        <f t="shared" si="6"/>
        <v>2.352553191489357</v>
      </c>
      <c r="I50" s="2">
        <f t="shared" si="7"/>
        <v>1.9121276595744718</v>
      </c>
    </row>
    <row r="51" spans="1:9" ht="12">
      <c r="A51" s="17" t="s">
        <v>19</v>
      </c>
      <c r="B51" s="13">
        <f t="shared" si="0"/>
        <v>11.259999999999959</v>
      </c>
      <c r="C51" s="3">
        <f t="shared" si="1"/>
        <v>6.099999999999992</v>
      </c>
      <c r="D51" s="3">
        <f t="shared" si="2"/>
        <v>2.7399999999999927</v>
      </c>
      <c r="E51" s="1">
        <f t="shared" si="3"/>
        <v>2.219999999999998</v>
      </c>
      <c r="F51" s="14">
        <f t="shared" si="4"/>
        <v>9.289999999999992</v>
      </c>
      <c r="G51" s="5">
        <f t="shared" si="5"/>
        <v>5.030000000000003</v>
      </c>
      <c r="H51" s="5">
        <f t="shared" si="6"/>
        <v>2.2599999999999953</v>
      </c>
      <c r="I51" s="2">
        <f t="shared" si="7"/>
        <v>1.8300000000000038</v>
      </c>
    </row>
    <row r="52" spans="1:9" ht="12">
      <c r="A52" s="17" t="s">
        <v>20</v>
      </c>
      <c r="B52" s="13">
        <f t="shared" si="0"/>
        <v>10.988085106382938</v>
      </c>
      <c r="C52" s="3">
        <f t="shared" si="1"/>
        <v>5.9851063829787154</v>
      </c>
      <c r="D52" s="3">
        <f t="shared" si="2"/>
        <v>2.636595744680844</v>
      </c>
      <c r="E52" s="1">
        <f t="shared" si="3"/>
        <v>2.131063829787232</v>
      </c>
      <c r="F52" s="14">
        <f t="shared" si="4"/>
        <v>9.074468085106375</v>
      </c>
      <c r="G52" s="5">
        <f t="shared" si="5"/>
        <v>4.939361702127663</v>
      </c>
      <c r="H52" s="5">
        <f t="shared" si="6"/>
        <v>2.1674468085106335</v>
      </c>
      <c r="I52" s="2">
        <f t="shared" si="7"/>
        <v>1.7478723404255359</v>
      </c>
    </row>
    <row r="53" spans="2:9" ht="12">
      <c r="B53" s="13">
        <f t="shared" si="0"/>
        <v>10.716170212765917</v>
      </c>
      <c r="C53" s="3">
        <f t="shared" si="1"/>
        <v>5.870212765957439</v>
      </c>
      <c r="D53" s="3">
        <f t="shared" si="2"/>
        <v>2.533191489361695</v>
      </c>
      <c r="E53" s="1">
        <f t="shared" si="3"/>
        <v>2.042127659574466</v>
      </c>
      <c r="F53" s="14">
        <f t="shared" si="4"/>
        <v>8.858936170212758</v>
      </c>
      <c r="G53" s="5">
        <f t="shared" si="5"/>
        <v>4.848723404255322</v>
      </c>
      <c r="H53" s="5">
        <f t="shared" si="6"/>
        <v>2.0748936170212717</v>
      </c>
      <c r="I53" s="2">
        <f t="shared" si="7"/>
        <v>1.6657446808510679</v>
      </c>
    </row>
    <row r="54" spans="2:9" ht="12">
      <c r="B54" s="13">
        <f t="shared" si="0"/>
        <v>10.444255319148896</v>
      </c>
      <c r="C54" s="3">
        <f t="shared" si="1"/>
        <v>5.755319148936163</v>
      </c>
      <c r="D54" s="3">
        <f t="shared" si="2"/>
        <v>2.4297872340425464</v>
      </c>
      <c r="E54" s="1">
        <f t="shared" si="3"/>
        <v>1.9531914893617</v>
      </c>
      <c r="F54" s="14">
        <f t="shared" si="4"/>
        <v>8.64340425531914</v>
      </c>
      <c r="G54" s="5">
        <f t="shared" si="5"/>
        <v>4.758085106382982</v>
      </c>
      <c r="H54" s="5">
        <f t="shared" si="6"/>
        <v>1.98234042553191</v>
      </c>
      <c r="I54" s="2">
        <f t="shared" si="7"/>
        <v>1.5836170212765999</v>
      </c>
    </row>
    <row r="55" spans="2:9" ht="12.75" thickBot="1">
      <c r="B55" s="18">
        <f t="shared" si="0"/>
        <v>10.172340425531875</v>
      </c>
      <c r="C55" s="4">
        <f t="shared" si="1"/>
        <v>5.640425531914887</v>
      </c>
      <c r="D55" s="4">
        <f t="shared" si="2"/>
        <v>2.3263829787233976</v>
      </c>
      <c r="E55" s="4">
        <f t="shared" si="3"/>
        <v>1.864255319148934</v>
      </c>
      <c r="F55" s="19">
        <f t="shared" si="4"/>
        <v>8.427872340425523</v>
      </c>
      <c r="G55" s="6">
        <f t="shared" si="5"/>
        <v>4.6674468085106415</v>
      </c>
      <c r="H55" s="6">
        <f t="shared" si="6"/>
        <v>1.8897872340425481</v>
      </c>
      <c r="I55" s="20">
        <f t="shared" si="7"/>
        <v>1.5014893617021319</v>
      </c>
    </row>
  </sheetData>
  <sheetProtection/>
  <mergeCells count="3">
    <mergeCell ref="B1:I1"/>
    <mergeCell ref="B2:E2"/>
    <mergeCell ref="F2:I2"/>
  </mergeCells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R. Coggan</dc:creator>
  <cp:keywords/>
  <dc:description/>
  <cp:lastModifiedBy>Ivan Borcard</cp:lastModifiedBy>
  <dcterms:created xsi:type="dcterms:W3CDTF">2003-05-05T18:41:53Z</dcterms:created>
  <dcterms:modified xsi:type="dcterms:W3CDTF">2013-06-16T20:13:02Z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-453118969</vt:i4>
  </property>
  <property fmtid="{D5CDD505-2E9C-101B-9397-08002B2CF9AE}" pid="3" name="_EmailSubject">
    <vt:lpwstr>Version 4.0 of Power Profiling up on Cpsoft please!</vt:lpwstr>
  </property>
  <property fmtid="{D5CDD505-2E9C-101B-9397-08002B2CF9AE}" pid="4" name="_AuthorEmail">
    <vt:lpwstr>hunter@peakscoachinggroup.com</vt:lpwstr>
  </property>
  <property fmtid="{D5CDD505-2E9C-101B-9397-08002B2CF9AE}" pid="5" name="_AuthorEmailDisplayName">
    <vt:lpwstr>Hunter Allen</vt:lpwstr>
  </property>
</Properties>
</file>